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治験手順書改訂\20200601手順書書式　済み\改訂後　済み\"/>
    </mc:Choice>
  </mc:AlternateContent>
  <xr:revisionPtr revIDLastSave="0" documentId="13_ncr:1_{96E51F4A-08FF-465A-8978-B6CA1B7E354B}" xr6:coauthVersionLast="36" xr6:coauthVersionMax="36" xr10:uidLastSave="{00000000-0000-0000-0000-000000000000}"/>
  <bookViews>
    <workbookView xWindow="0" yWindow="0" windowWidth="25395" windowHeight="10200" xr2:uid="{6FD31F47-0C0A-4AB0-935F-3A4344109D29}"/>
  </bookViews>
  <sheets>
    <sheet name="IRB後修正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2" l="1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38" i="2" l="1"/>
</calcChain>
</file>

<file path=xl/sharedStrings.xml><?xml version="1.0" encoding="utf-8"?>
<sst xmlns="http://schemas.openxmlformats.org/spreadsheetml/2006/main" count="109" uniqueCount="100">
  <si>
    <t>治験薬管理費ポイント算出表</t>
    <rPh sb="0" eb="2">
      <t>チケン</t>
    </rPh>
    <rPh sb="2" eb="3">
      <t>ヤク</t>
    </rPh>
    <rPh sb="3" eb="6">
      <t>カンリヒ</t>
    </rPh>
    <rPh sb="10" eb="12">
      <t>サンシュツ</t>
    </rPh>
    <rPh sb="12" eb="13">
      <t>ヒョウ</t>
    </rPh>
    <phoneticPr fontId="3"/>
  </si>
  <si>
    <t>要素</t>
    <rPh sb="0" eb="2">
      <t>ヨウソ</t>
    </rPh>
    <phoneticPr fontId="3"/>
  </si>
  <si>
    <t>備考</t>
    <rPh sb="0" eb="2">
      <t>ビコウ</t>
    </rPh>
    <phoneticPr fontId="3"/>
  </si>
  <si>
    <t>ポイント</t>
    <phoneticPr fontId="3"/>
  </si>
  <si>
    <t>A</t>
    <phoneticPr fontId="3"/>
  </si>
  <si>
    <t>治験薬の剤形</t>
    <rPh sb="0" eb="3">
      <t>チケンヤク</t>
    </rPh>
    <rPh sb="4" eb="6">
      <t>ザイケイ</t>
    </rPh>
    <phoneticPr fontId="3"/>
  </si>
  <si>
    <t>内服・外用剤</t>
    <rPh sb="0" eb="2">
      <t>ナイフク</t>
    </rPh>
    <rPh sb="3" eb="6">
      <t>ガイヨウザイ</t>
    </rPh>
    <phoneticPr fontId="3"/>
  </si>
  <si>
    <t>注射剤</t>
    <phoneticPr fontId="3"/>
  </si>
  <si>
    <t>B</t>
    <phoneticPr fontId="3"/>
  </si>
  <si>
    <t>治験薬の種目</t>
    <rPh sb="0" eb="2">
      <t>チケン</t>
    </rPh>
    <rPh sb="2" eb="3">
      <t>ヤク</t>
    </rPh>
    <rPh sb="4" eb="6">
      <t>シュモク</t>
    </rPh>
    <phoneticPr fontId="3"/>
  </si>
  <si>
    <t>一般</t>
    <rPh sb="0" eb="2">
      <t>イッパン</t>
    </rPh>
    <phoneticPr fontId="3"/>
  </si>
  <si>
    <t>毒・劇薬</t>
    <rPh sb="0" eb="1">
      <t>ドク</t>
    </rPh>
    <rPh sb="2" eb="4">
      <t>ゲキヤク</t>
    </rPh>
    <phoneticPr fontId="3"/>
  </si>
  <si>
    <t>向精神薬
抗がん剤</t>
    <rPh sb="0" eb="1">
      <t>ム</t>
    </rPh>
    <rPh sb="1" eb="3">
      <t>セイシン</t>
    </rPh>
    <rPh sb="3" eb="4">
      <t>ヤク</t>
    </rPh>
    <rPh sb="5" eb="6">
      <t>コウ</t>
    </rPh>
    <rPh sb="8" eb="9">
      <t>ザイ</t>
    </rPh>
    <phoneticPr fontId="3"/>
  </si>
  <si>
    <t>麻薬・覚せい剤原料
特定生物由来製品（予定）
（再生医療等製品）</t>
    <rPh sb="0" eb="2">
      <t>マヤク</t>
    </rPh>
    <rPh sb="3" eb="4">
      <t>カク</t>
    </rPh>
    <rPh sb="6" eb="7">
      <t>ザイ</t>
    </rPh>
    <rPh sb="7" eb="9">
      <t>ゲンリョウ</t>
    </rPh>
    <rPh sb="10" eb="12">
      <t>トクテイ</t>
    </rPh>
    <rPh sb="12" eb="14">
      <t>セイブツ</t>
    </rPh>
    <rPh sb="14" eb="16">
      <t>ユライ</t>
    </rPh>
    <rPh sb="16" eb="18">
      <t>セイヒン</t>
    </rPh>
    <rPh sb="19" eb="21">
      <t>ヨテイ</t>
    </rPh>
    <rPh sb="24" eb="26">
      <t>サイセイ</t>
    </rPh>
    <rPh sb="26" eb="28">
      <t>イリョウ</t>
    </rPh>
    <rPh sb="28" eb="29">
      <t>トウ</t>
    </rPh>
    <rPh sb="29" eb="31">
      <t>セイヒン</t>
    </rPh>
    <phoneticPr fontId="3"/>
  </si>
  <si>
    <t>C</t>
    <phoneticPr fontId="3"/>
  </si>
  <si>
    <t>保存状況</t>
    <rPh sb="0" eb="2">
      <t>ホゾン</t>
    </rPh>
    <rPh sb="2" eb="4">
      <t>ジョウキョウ</t>
    </rPh>
    <phoneticPr fontId="3"/>
  </si>
  <si>
    <t>室温</t>
    <rPh sb="0" eb="2">
      <t>シツオン</t>
    </rPh>
    <phoneticPr fontId="3"/>
  </si>
  <si>
    <t>冷所又は遮光</t>
    <rPh sb="0" eb="1">
      <t>レイ</t>
    </rPh>
    <rPh sb="1" eb="2">
      <t>ショ</t>
    </rPh>
    <rPh sb="2" eb="3">
      <t>マタ</t>
    </rPh>
    <rPh sb="4" eb="6">
      <t>シャコウ</t>
    </rPh>
    <phoneticPr fontId="3"/>
  </si>
  <si>
    <t>冷凍、恒温器</t>
    <phoneticPr fontId="3"/>
  </si>
  <si>
    <t>麻薬金庫</t>
    <rPh sb="0" eb="2">
      <t>マヤク</t>
    </rPh>
    <rPh sb="2" eb="4">
      <t>キンコ</t>
    </rPh>
    <phoneticPr fontId="3"/>
  </si>
  <si>
    <t>D</t>
    <phoneticPr fontId="3"/>
  </si>
  <si>
    <t>治験薬の剤数、規格数</t>
    <phoneticPr fontId="3"/>
  </si>
  <si>
    <t>4以上</t>
    <rPh sb="1" eb="3">
      <t>イジョウ</t>
    </rPh>
    <phoneticPr fontId="3"/>
  </si>
  <si>
    <t>E</t>
    <phoneticPr fontId="3"/>
  </si>
  <si>
    <t>デザイン</t>
    <phoneticPr fontId="3"/>
  </si>
  <si>
    <t>オープン</t>
    <phoneticPr fontId="3"/>
  </si>
  <si>
    <t>単盲検</t>
    <rPh sb="0" eb="1">
      <t>タン</t>
    </rPh>
    <rPh sb="1" eb="2">
      <t>モウ</t>
    </rPh>
    <rPh sb="2" eb="3">
      <t>ケン</t>
    </rPh>
    <phoneticPr fontId="3"/>
  </si>
  <si>
    <t>二重盲検</t>
    <rPh sb="0" eb="4">
      <t>ニジュウ</t>
    </rPh>
    <phoneticPr fontId="3"/>
  </si>
  <si>
    <t>F</t>
    <phoneticPr fontId="3"/>
  </si>
  <si>
    <t>投与期間</t>
    <rPh sb="0" eb="2">
      <t>トウヨ</t>
    </rPh>
    <rPh sb="2" eb="4">
      <t>キカン</t>
    </rPh>
    <phoneticPr fontId="3"/>
  </si>
  <si>
    <t>4週間以内</t>
    <rPh sb="1" eb="3">
      <t>シュウカン</t>
    </rPh>
    <rPh sb="3" eb="5">
      <t>イナイ</t>
    </rPh>
    <phoneticPr fontId="3"/>
  </si>
  <si>
    <t>5～24週間</t>
    <rPh sb="4" eb="5">
      <t>シュウ</t>
    </rPh>
    <rPh sb="5" eb="6">
      <t>カン</t>
    </rPh>
    <phoneticPr fontId="3"/>
  </si>
  <si>
    <t>25～48週間</t>
    <rPh sb="5" eb="6">
      <t>シュウ</t>
    </rPh>
    <rPh sb="6" eb="7">
      <t>カン</t>
    </rPh>
    <phoneticPr fontId="3"/>
  </si>
  <si>
    <t>週間(49週間以上の場合)</t>
    <rPh sb="0" eb="2">
      <t>シュウカン</t>
    </rPh>
    <rPh sb="5" eb="7">
      <t>シュウカン</t>
    </rPh>
    <rPh sb="7" eb="9">
      <t>イジョウ</t>
    </rPh>
    <rPh sb="10" eb="12">
      <t>バアイ</t>
    </rPh>
    <phoneticPr fontId="3"/>
  </si>
  <si>
    <t>49週から24週毎に
5ポイント加算</t>
    <phoneticPr fontId="3"/>
  </si>
  <si>
    <t>G</t>
    <phoneticPr fontId="3"/>
  </si>
  <si>
    <t>納入方法</t>
    <phoneticPr fontId="3"/>
  </si>
  <si>
    <t>単回</t>
    <rPh sb="0" eb="1">
      <t>タン</t>
    </rPh>
    <rPh sb="1" eb="2">
      <t>カイ</t>
    </rPh>
    <phoneticPr fontId="3"/>
  </si>
  <si>
    <t>分割</t>
    <rPh sb="0" eb="2">
      <t>ブンカツ</t>
    </rPh>
    <phoneticPr fontId="3"/>
  </si>
  <si>
    <t>各症例使用分を都度搬入</t>
    <rPh sb="0" eb="3">
      <t>カクショウレイ</t>
    </rPh>
    <rPh sb="3" eb="5">
      <t>シヨウ</t>
    </rPh>
    <rPh sb="5" eb="6">
      <t>ブン</t>
    </rPh>
    <rPh sb="7" eb="9">
      <t>ツド</t>
    </rPh>
    <rPh sb="9" eb="11">
      <t>ハンニュウ</t>
    </rPh>
    <phoneticPr fontId="3"/>
  </si>
  <si>
    <t>H</t>
    <phoneticPr fontId="3"/>
  </si>
  <si>
    <t>IWRS等の操作
　・搬入時</t>
    <rPh sb="4" eb="5">
      <t>トウ</t>
    </rPh>
    <rPh sb="6" eb="8">
      <t>ソウサ</t>
    </rPh>
    <phoneticPr fontId="3"/>
  </si>
  <si>
    <t>必要あり</t>
    <rPh sb="0" eb="2">
      <t>ヒツヨウ</t>
    </rPh>
    <phoneticPr fontId="3"/>
  </si>
  <si>
    <t>　・その他</t>
    <phoneticPr fontId="3"/>
  </si>
  <si>
    <t>割付時又は
払い出し時の
入力必要</t>
    <rPh sb="0" eb="2">
      <t>ワリツケ</t>
    </rPh>
    <rPh sb="2" eb="3">
      <t>ジ</t>
    </rPh>
    <rPh sb="3" eb="4">
      <t>マタ</t>
    </rPh>
    <rPh sb="6" eb="7">
      <t>ハラ</t>
    </rPh>
    <rPh sb="8" eb="9">
      <t>ダ</t>
    </rPh>
    <rPh sb="10" eb="11">
      <t>ジ</t>
    </rPh>
    <rPh sb="13" eb="15">
      <t>ニュウリョク</t>
    </rPh>
    <rPh sb="15" eb="17">
      <t>ヒツヨウ</t>
    </rPh>
    <phoneticPr fontId="3"/>
  </si>
  <si>
    <t>回収時の入力必要</t>
    <rPh sb="0" eb="2">
      <t>カイシュウ</t>
    </rPh>
    <rPh sb="2" eb="3">
      <t>ジ</t>
    </rPh>
    <rPh sb="4" eb="6">
      <t>ニュウリョク</t>
    </rPh>
    <rPh sb="6" eb="8">
      <t>ヒツヨウ</t>
    </rPh>
    <phoneticPr fontId="3"/>
  </si>
  <si>
    <t>I</t>
    <phoneticPr fontId="3"/>
  </si>
  <si>
    <t>EDC入力</t>
    <rPh sb="3" eb="5">
      <t>ニュウリョク</t>
    </rPh>
    <phoneticPr fontId="3"/>
  </si>
  <si>
    <t>J</t>
    <phoneticPr fontId="3"/>
  </si>
  <si>
    <t>K</t>
    <phoneticPr fontId="3"/>
  </si>
  <si>
    <t>注射剤残薬回収業務</t>
    <rPh sb="0" eb="2">
      <t>チュウシャ</t>
    </rPh>
    <rPh sb="2" eb="3">
      <t>ザイ</t>
    </rPh>
    <rPh sb="3" eb="5">
      <t>ザンヤク</t>
    </rPh>
    <rPh sb="5" eb="7">
      <t>カイシュウ</t>
    </rPh>
    <rPh sb="7" eb="9">
      <t>ギョウム</t>
    </rPh>
    <phoneticPr fontId="3"/>
  </si>
  <si>
    <t>L</t>
    <phoneticPr fontId="3"/>
  </si>
  <si>
    <t>非盲検スタッフの設定</t>
    <rPh sb="0" eb="1">
      <t>ヒ</t>
    </rPh>
    <rPh sb="1" eb="3">
      <t>モウケン</t>
    </rPh>
    <rPh sb="8" eb="10">
      <t>セッテイ</t>
    </rPh>
    <phoneticPr fontId="3"/>
  </si>
  <si>
    <t>・IWRS等の操作</t>
    <rPh sb="5" eb="6">
      <t>トウ</t>
    </rPh>
    <rPh sb="7" eb="9">
      <t>ソウサ</t>
    </rPh>
    <phoneticPr fontId="3"/>
  </si>
  <si>
    <t>・EDC</t>
  </si>
  <si>
    <t>M</t>
    <phoneticPr fontId="3"/>
  </si>
  <si>
    <t>温度管理回数</t>
    <rPh sb="0" eb="2">
      <t>オンド</t>
    </rPh>
    <rPh sb="2" eb="4">
      <t>カンリ</t>
    </rPh>
    <rPh sb="4" eb="6">
      <t>カイスウ</t>
    </rPh>
    <phoneticPr fontId="3"/>
  </si>
  <si>
    <t>週１回</t>
    <rPh sb="0" eb="1">
      <t>シュウ</t>
    </rPh>
    <rPh sb="2" eb="3">
      <t>カイ</t>
    </rPh>
    <phoneticPr fontId="3"/>
  </si>
  <si>
    <t>毎日
(土日祝日除く)</t>
    <rPh sb="0" eb="2">
      <t>マイニチ</t>
    </rPh>
    <rPh sb="4" eb="6">
      <t>ドニチ</t>
    </rPh>
    <rPh sb="6" eb="8">
      <t>シュクジツ</t>
    </rPh>
    <rPh sb="8" eb="9">
      <t>ノゾ</t>
    </rPh>
    <phoneticPr fontId="3"/>
  </si>
  <si>
    <t>毎日
(土日祝日も必要)</t>
    <rPh sb="0" eb="2">
      <t>マイニチ</t>
    </rPh>
    <rPh sb="4" eb="6">
      <t>ドニチ</t>
    </rPh>
    <rPh sb="6" eb="8">
      <t>シュクジツ</t>
    </rPh>
    <rPh sb="9" eb="11">
      <t>ヒツヨウ</t>
    </rPh>
    <phoneticPr fontId="3"/>
  </si>
  <si>
    <t>N</t>
    <phoneticPr fontId="3"/>
  </si>
  <si>
    <t>特殊な管理について</t>
    <rPh sb="0" eb="2">
      <t>トクシュ</t>
    </rPh>
    <rPh sb="3" eb="5">
      <t>カンリ</t>
    </rPh>
    <phoneticPr fontId="3"/>
  </si>
  <si>
    <t>病棟等での温度管理が必要</t>
    <rPh sb="0" eb="2">
      <t>ビョウトウ</t>
    </rPh>
    <rPh sb="2" eb="3">
      <t>トウ</t>
    </rPh>
    <rPh sb="5" eb="7">
      <t>オンド</t>
    </rPh>
    <rPh sb="7" eb="9">
      <t>カンリ</t>
    </rPh>
    <rPh sb="10" eb="12">
      <t>ヒツヨウ</t>
    </rPh>
    <phoneticPr fontId="3"/>
  </si>
  <si>
    <t>O</t>
    <phoneticPr fontId="3"/>
  </si>
  <si>
    <t>平日時間外及び土日祝日の調製</t>
    <rPh sb="0" eb="2">
      <t>ヘイジツ</t>
    </rPh>
    <rPh sb="2" eb="5">
      <t>ジカンガイ</t>
    </rPh>
    <rPh sb="5" eb="6">
      <t>オヨ</t>
    </rPh>
    <rPh sb="7" eb="9">
      <t>ドニチ</t>
    </rPh>
    <rPh sb="9" eb="11">
      <t>シュクジツ</t>
    </rPh>
    <rPh sb="12" eb="14">
      <t>チョウセイ</t>
    </rPh>
    <phoneticPr fontId="3"/>
  </si>
  <si>
    <t>あり</t>
    <phoneticPr fontId="3"/>
  </si>
  <si>
    <t>P</t>
    <phoneticPr fontId="3"/>
  </si>
  <si>
    <t>特殊説明文書等の交付</t>
    <rPh sb="0" eb="2">
      <t>トクシュ</t>
    </rPh>
    <rPh sb="2" eb="4">
      <t>セツメイ</t>
    </rPh>
    <rPh sb="4" eb="6">
      <t>ブンショ</t>
    </rPh>
    <rPh sb="6" eb="7">
      <t>トウ</t>
    </rPh>
    <rPh sb="8" eb="10">
      <t>コウフ</t>
    </rPh>
    <phoneticPr fontId="3"/>
  </si>
  <si>
    <t>Q</t>
    <phoneticPr fontId="3"/>
  </si>
  <si>
    <t>服用日・使用日などのヒートシール、バイアルへの記載義務</t>
    <rPh sb="0" eb="2">
      <t>フクヨウ</t>
    </rPh>
    <rPh sb="2" eb="3">
      <t>ビ</t>
    </rPh>
    <rPh sb="4" eb="7">
      <t>シヨウビ</t>
    </rPh>
    <rPh sb="23" eb="25">
      <t>キサイ</t>
    </rPh>
    <rPh sb="25" eb="27">
      <t>ギム</t>
    </rPh>
    <phoneticPr fontId="3"/>
  </si>
  <si>
    <t>R</t>
    <phoneticPr fontId="3"/>
  </si>
  <si>
    <t>調剤条件・回数</t>
    <rPh sb="5" eb="7">
      <t>カイスウ</t>
    </rPh>
    <phoneticPr fontId="3"/>
  </si>
  <si>
    <t>計数調剤</t>
    <rPh sb="0" eb="2">
      <t>ケイスウ</t>
    </rPh>
    <rPh sb="2" eb="4">
      <t>チョウザイ</t>
    </rPh>
    <phoneticPr fontId="3"/>
  </si>
  <si>
    <t>秤量調剤</t>
    <rPh sb="0" eb="2">
      <t>ヒョウリョウ</t>
    </rPh>
    <rPh sb="2" eb="4">
      <t>チョウザイ</t>
    </rPh>
    <phoneticPr fontId="3"/>
  </si>
  <si>
    <t>・安全キャビネット調製
・クリーンベンチ調製</t>
    <rPh sb="1" eb="3">
      <t>アンゼン</t>
    </rPh>
    <rPh sb="9" eb="11">
      <t>チョウセイ</t>
    </rPh>
    <rPh sb="20" eb="22">
      <t>チョウセイ</t>
    </rPh>
    <phoneticPr fontId="3"/>
  </si>
  <si>
    <t>S</t>
    <phoneticPr fontId="3"/>
  </si>
  <si>
    <t>化学療法レジメン作成業務</t>
    <rPh sb="0" eb="4">
      <t>カガクリョウホウ</t>
    </rPh>
    <rPh sb="8" eb="10">
      <t>サクセイ</t>
    </rPh>
    <rPh sb="10" eb="12">
      <t>ギョウム</t>
    </rPh>
    <phoneticPr fontId="3"/>
  </si>
  <si>
    <t>投与レジメンの数</t>
    <rPh sb="0" eb="2">
      <t>トウヨ</t>
    </rPh>
    <rPh sb="7" eb="8">
      <t>カズ</t>
    </rPh>
    <phoneticPr fontId="3"/>
  </si>
  <si>
    <t>T</t>
    <phoneticPr fontId="3"/>
  </si>
  <si>
    <t>治験期間（1ヶ月単位）</t>
    <rPh sb="0" eb="2">
      <t>チケン</t>
    </rPh>
    <rPh sb="2" eb="4">
      <t>キカン</t>
    </rPh>
    <rPh sb="7" eb="8">
      <t>ゲツ</t>
    </rPh>
    <rPh sb="8" eb="10">
      <t>タンイ</t>
    </rPh>
    <phoneticPr fontId="3"/>
  </si>
  <si>
    <t>治験薬の保存管理月数</t>
    <rPh sb="0" eb="3">
      <t>チケンヤク</t>
    </rPh>
    <rPh sb="4" eb="6">
      <t>ホゾン</t>
    </rPh>
    <rPh sb="6" eb="8">
      <t>カンリ</t>
    </rPh>
    <rPh sb="8" eb="10">
      <t>ツキスウ</t>
    </rPh>
    <phoneticPr fontId="3"/>
  </si>
  <si>
    <t>U</t>
    <phoneticPr fontId="3"/>
  </si>
  <si>
    <t>キュービックス
ポータルサイト利用</t>
    <rPh sb="15" eb="17">
      <t>リヨウ</t>
    </rPh>
    <phoneticPr fontId="3"/>
  </si>
  <si>
    <t>V</t>
    <phoneticPr fontId="3"/>
  </si>
  <si>
    <t>その他（ウエイト数は都度協議する）</t>
    <rPh sb="2" eb="3">
      <t>タ</t>
    </rPh>
    <rPh sb="10" eb="12">
      <t>ツド</t>
    </rPh>
    <phoneticPr fontId="3"/>
  </si>
  <si>
    <t>窒素補充等あり</t>
    <rPh sb="0" eb="2">
      <t>チッソ</t>
    </rPh>
    <rPh sb="2" eb="4">
      <t>ホジュウ</t>
    </rPh>
    <rPh sb="4" eb="5">
      <t>トウ</t>
    </rPh>
    <phoneticPr fontId="3"/>
  </si>
  <si>
    <t>部分に○印を選択いただくと、自動的に計算されます。</t>
    <rPh sb="0" eb="2">
      <t>ブブン</t>
    </rPh>
    <rPh sb="4" eb="5">
      <t>シルシ</t>
    </rPh>
    <rPh sb="6" eb="8">
      <t>センタク</t>
    </rPh>
    <rPh sb="14" eb="17">
      <t>ジドウテキ</t>
    </rPh>
    <rPh sb="18" eb="20">
      <t>ケイサン</t>
    </rPh>
    <phoneticPr fontId="3"/>
  </si>
  <si>
    <t>部分に数字を入力いただくと、自動的に計算されます。複数該当する場合は合算して算出いたします。</t>
    <rPh sb="0" eb="2">
      <t>ブブン</t>
    </rPh>
    <rPh sb="3" eb="5">
      <t>スウジ</t>
    </rPh>
    <rPh sb="6" eb="8">
      <t>ニュウリョク</t>
    </rPh>
    <rPh sb="14" eb="17">
      <t>ジドウテキ</t>
    </rPh>
    <rPh sb="18" eb="20">
      <t>ケイサン</t>
    </rPh>
    <phoneticPr fontId="3"/>
  </si>
  <si>
    <t>（別表第３）</t>
    <rPh sb="1" eb="3">
      <t>ベッピョウ</t>
    </rPh>
    <rPh sb="3" eb="4">
      <t>ダイ</t>
    </rPh>
    <phoneticPr fontId="2"/>
  </si>
  <si>
    <t>基本
ウエイト</t>
    <rPh sb="0" eb="2">
      <t>キホン</t>
    </rPh>
    <phoneticPr fontId="3"/>
  </si>
  <si>
    <t>合計ポイント</t>
    <phoneticPr fontId="3"/>
  </si>
  <si>
    <t>ウエイトのグレード</t>
    <phoneticPr fontId="2"/>
  </si>
  <si>
    <t>Ⅰ
基本ウエイト×1</t>
    <rPh sb="2" eb="4">
      <t>キホン</t>
    </rPh>
    <phoneticPr fontId="3"/>
  </si>
  <si>
    <t>Ⅱ
基本ウエイト×2</t>
    <rPh sb="2" eb="4">
      <t>キホン</t>
    </rPh>
    <phoneticPr fontId="3"/>
  </si>
  <si>
    <t>Ⅲ
基本ウエイト×3</t>
    <rPh sb="2" eb="4">
      <t>キホン</t>
    </rPh>
    <phoneticPr fontId="3"/>
  </si>
  <si>
    <t>Ⅳ
基本ウエイト×5</t>
    <rPh sb="2" eb="4">
      <t>キホン</t>
    </rPh>
    <phoneticPr fontId="3"/>
  </si>
  <si>
    <t>　</t>
    <phoneticPr fontId="2"/>
  </si>
  <si>
    <t>合計ポイント＝（要素の基本ウエイト×ウエイトのグレード係数）の合計</t>
    <phoneticPr fontId="2"/>
  </si>
  <si>
    <r>
      <t xml:space="preserve">治験薬の回収業務
</t>
    </r>
    <r>
      <rPr>
        <sz val="12"/>
        <rFont val="ＭＳ Ｐゴシック"/>
        <family val="3"/>
        <charset val="128"/>
      </rPr>
      <t>（空箱、空容器、空シート等）</t>
    </r>
    <rPh sb="4" eb="6">
      <t>カイシュウ</t>
    </rPh>
    <rPh sb="6" eb="8">
      <t>ギョウム</t>
    </rPh>
    <rPh sb="10" eb="12">
      <t>カラバコ</t>
    </rPh>
    <rPh sb="13" eb="14">
      <t>ア</t>
    </rPh>
    <rPh sb="14" eb="16">
      <t>ヨウキ</t>
    </rPh>
    <rPh sb="17" eb="18">
      <t>カラ</t>
    </rPh>
    <rPh sb="21" eb="22">
      <t>トウ</t>
    </rPh>
    <phoneticPr fontId="3"/>
  </si>
  <si>
    <t>1症例当たりの治験薬管理費＝合計ポイント×1,000円</t>
    <rPh sb="1" eb="3">
      <t>ショウレイ</t>
    </rPh>
    <rPh sb="3" eb="4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</si>
</sst>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textRotation="255"/>
    </xf>
    <xf numFmtId="0" fontId="7" fillId="4" borderId="15" xfId="0" applyFont="1" applyFill="1" applyBorder="1" applyAlignment="1">
      <alignment horizontal="center" vertical="center" textRotation="255"/>
    </xf>
    <xf numFmtId="0" fontId="7" fillId="4" borderId="9" xfId="0" applyFont="1" applyFill="1" applyBorder="1" applyAlignment="1">
      <alignment horizontal="center" vertical="center" textRotation="255" wrapText="1"/>
    </xf>
    <xf numFmtId="0" fontId="7" fillId="4" borderId="15" xfId="0" applyFont="1" applyFill="1" applyBorder="1" applyAlignment="1">
      <alignment horizontal="center" vertical="center" textRotation="255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EE29-852E-47AB-A9BB-B04269BE6B6A}">
  <dimension ref="A1:R39"/>
  <sheetViews>
    <sheetView showGridLines="0" tabSelected="1" workbookViewId="0">
      <selection activeCell="J3" sqref="J3"/>
    </sheetView>
  </sheetViews>
  <sheetFormatPr defaultRowHeight="18.75" x14ac:dyDescent="0.4"/>
  <cols>
    <col min="1" max="1" width="3.625" customWidth="1"/>
    <col min="2" max="2" width="5.375" customWidth="1"/>
    <col min="3" max="3" width="7.125" customWidth="1"/>
    <col min="4" max="4" width="18.5" customWidth="1"/>
    <col min="5" max="5" width="6.625" customWidth="1"/>
    <col min="6" max="6" width="3.125" customWidth="1"/>
    <col min="7" max="7" width="12.875" customWidth="1"/>
    <col min="8" max="8" width="3.125" customWidth="1"/>
    <col min="9" max="9" width="12.875" customWidth="1"/>
    <col min="10" max="10" width="3.125" customWidth="1"/>
    <col min="11" max="11" width="17.5" customWidth="1"/>
    <col min="12" max="12" width="3.125" customWidth="1"/>
    <col min="13" max="13" width="3.875" customWidth="1"/>
    <col min="14" max="14" width="2.5" customWidth="1"/>
    <col min="15" max="15" width="16.375" customWidth="1"/>
    <col min="16" max="16" width="3.125" customWidth="1"/>
    <col min="17" max="17" width="16.25" customWidth="1"/>
    <col min="18" max="18" width="6.875" customWidth="1"/>
  </cols>
  <sheetData>
    <row r="1" spans="1:18" x14ac:dyDescent="0.4">
      <c r="A1" s="10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8.5" x14ac:dyDescent="0.3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50" customFormat="1" ht="24" x14ac:dyDescent="0.2">
      <c r="A4" s="46" t="s">
        <v>99</v>
      </c>
      <c r="B4" s="47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O4" s="48"/>
      <c r="P4" s="48"/>
      <c r="Q4" s="49"/>
      <c r="R4" s="48"/>
    </row>
    <row r="5" spans="1:18" s="50" customFormat="1" ht="24" x14ac:dyDescent="0.2">
      <c r="A5" s="51" t="s">
        <v>96</v>
      </c>
      <c r="B5" s="52" t="s">
        <v>97</v>
      </c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  <c r="O5" s="48"/>
      <c r="P5" s="48"/>
      <c r="Q5" s="49"/>
      <c r="R5" s="48"/>
    </row>
    <row r="6" spans="1:18" s="50" customFormat="1" ht="20.100000000000001" customHeight="1" x14ac:dyDescent="0.4">
      <c r="A6" s="53"/>
      <c r="B6" s="54" t="s">
        <v>86</v>
      </c>
      <c r="C6" s="48"/>
      <c r="D6" s="48"/>
      <c r="E6" s="48"/>
      <c r="F6" s="48"/>
      <c r="G6" s="48"/>
      <c r="H6" s="48"/>
      <c r="I6" s="48"/>
      <c r="J6" s="48"/>
      <c r="K6" s="49"/>
      <c r="L6" s="49"/>
      <c r="M6" s="48"/>
      <c r="N6" s="48"/>
      <c r="O6" s="48"/>
      <c r="P6" s="48"/>
      <c r="Q6" s="48"/>
    </row>
    <row r="7" spans="1:18" s="50" customFormat="1" ht="20.100000000000001" customHeight="1" x14ac:dyDescent="0.4">
      <c r="A7" s="55"/>
      <c r="B7" s="54" t="s">
        <v>87</v>
      </c>
      <c r="C7" s="48"/>
      <c r="D7" s="48"/>
      <c r="E7" s="48"/>
      <c r="F7" s="48"/>
      <c r="G7" s="48"/>
      <c r="H7" s="48"/>
      <c r="I7" s="48"/>
      <c r="J7" s="48"/>
      <c r="K7" s="49"/>
      <c r="L7" s="49"/>
      <c r="M7" s="48"/>
      <c r="N7" s="48"/>
      <c r="O7" s="48"/>
      <c r="P7" s="48"/>
      <c r="Q7" s="48"/>
    </row>
    <row r="8" spans="1:18" s="9" customFormat="1" ht="9.9499999999999993" customHeight="1" x14ac:dyDescent="0.4">
      <c r="A8" s="6"/>
      <c r="B8" s="7"/>
      <c r="C8" s="8"/>
      <c r="D8" s="8"/>
      <c r="E8" s="8"/>
      <c r="F8" s="8"/>
      <c r="G8" s="8"/>
      <c r="H8" s="8"/>
      <c r="I8" s="8"/>
      <c r="J8" s="8"/>
      <c r="K8" s="6"/>
      <c r="L8" s="6"/>
      <c r="M8" s="8"/>
      <c r="N8" s="8"/>
      <c r="O8" s="8"/>
      <c r="P8" s="8"/>
      <c r="Q8" s="8"/>
    </row>
    <row r="9" spans="1:18" ht="26.25" customHeight="1" x14ac:dyDescent="0.4">
      <c r="A9" s="59" t="s">
        <v>1</v>
      </c>
      <c r="B9" s="60"/>
      <c r="C9" s="60"/>
      <c r="D9" s="61"/>
      <c r="E9" s="129" t="s">
        <v>89</v>
      </c>
      <c r="F9" s="59" t="s">
        <v>91</v>
      </c>
      <c r="G9" s="60"/>
      <c r="H9" s="60"/>
      <c r="I9" s="60"/>
      <c r="J9" s="60"/>
      <c r="K9" s="60"/>
      <c r="L9" s="60"/>
      <c r="M9" s="60"/>
      <c r="N9" s="60"/>
      <c r="O9" s="61"/>
      <c r="P9" s="123" t="s">
        <v>2</v>
      </c>
      <c r="Q9" s="124"/>
      <c r="R9" s="127" t="s">
        <v>3</v>
      </c>
    </row>
    <row r="10" spans="1:18" ht="44.25" customHeight="1" x14ac:dyDescent="0.4">
      <c r="A10" s="131"/>
      <c r="B10" s="132"/>
      <c r="C10" s="132"/>
      <c r="D10" s="133"/>
      <c r="E10" s="130"/>
      <c r="F10" s="120" t="s">
        <v>92</v>
      </c>
      <c r="G10" s="121"/>
      <c r="H10" s="122" t="s">
        <v>93</v>
      </c>
      <c r="I10" s="122"/>
      <c r="J10" s="122" t="s">
        <v>94</v>
      </c>
      <c r="K10" s="122"/>
      <c r="L10" s="122" t="s">
        <v>95</v>
      </c>
      <c r="M10" s="122"/>
      <c r="N10" s="122"/>
      <c r="O10" s="122"/>
      <c r="P10" s="125"/>
      <c r="Q10" s="126"/>
      <c r="R10" s="128"/>
    </row>
    <row r="11" spans="1:18" hidden="1" x14ac:dyDescent="0.4">
      <c r="A11" s="11"/>
      <c r="B11" s="87"/>
      <c r="C11" s="114"/>
      <c r="D11" s="115"/>
      <c r="E11" s="12"/>
      <c r="F11" s="116">
        <v>1</v>
      </c>
      <c r="G11" s="117"/>
      <c r="H11" s="13"/>
      <c r="I11" s="13">
        <v>2</v>
      </c>
      <c r="J11" s="13"/>
      <c r="K11" s="13">
        <v>3</v>
      </c>
      <c r="L11" s="13"/>
      <c r="M11" s="116">
        <v>5</v>
      </c>
      <c r="N11" s="118"/>
      <c r="O11" s="117"/>
      <c r="P11" s="116"/>
      <c r="Q11" s="117"/>
      <c r="R11" s="12"/>
    </row>
    <row r="12" spans="1:18" ht="39.950000000000003" customHeight="1" x14ac:dyDescent="0.4">
      <c r="A12" s="14" t="s">
        <v>4</v>
      </c>
      <c r="B12" s="106" t="s">
        <v>5</v>
      </c>
      <c r="C12" s="106"/>
      <c r="D12" s="98"/>
      <c r="E12" s="15">
        <v>2</v>
      </c>
      <c r="F12" s="64"/>
      <c r="G12" s="65"/>
      <c r="H12" s="16"/>
      <c r="I12" s="14" t="s">
        <v>6</v>
      </c>
      <c r="J12" s="16"/>
      <c r="K12" s="14" t="s">
        <v>7</v>
      </c>
      <c r="L12" s="97"/>
      <c r="M12" s="97"/>
      <c r="N12" s="97"/>
      <c r="O12" s="97"/>
      <c r="P12" s="69"/>
      <c r="Q12" s="69"/>
      <c r="R12" s="17" t="str">
        <f>IF(H12="○",$E12*$I$11,IF(J12="○",$E12*$K$11,""))</f>
        <v/>
      </c>
    </row>
    <row r="13" spans="1:18" ht="39.950000000000003" customHeight="1" x14ac:dyDescent="0.4">
      <c r="A13" s="14" t="s">
        <v>8</v>
      </c>
      <c r="B13" s="62" t="s">
        <v>9</v>
      </c>
      <c r="C13" s="62"/>
      <c r="D13" s="63"/>
      <c r="E13" s="15">
        <v>5</v>
      </c>
      <c r="F13" s="16"/>
      <c r="G13" s="18" t="s">
        <v>10</v>
      </c>
      <c r="H13" s="16"/>
      <c r="I13" s="18" t="s">
        <v>11</v>
      </c>
      <c r="J13" s="16"/>
      <c r="K13" s="18" t="s">
        <v>12</v>
      </c>
      <c r="L13" s="16"/>
      <c r="M13" s="90" t="s">
        <v>13</v>
      </c>
      <c r="N13" s="91"/>
      <c r="O13" s="92"/>
      <c r="P13" s="69"/>
      <c r="Q13" s="69"/>
      <c r="R13" s="17" t="str">
        <f t="shared" ref="R13:R17" si="0">IF(F13="○",$E13*$F$11,IF(H13="○",$E13*$I$11,IF(J13="○",$E13*$K$11,IF(L13="○",$E13*$M$10,""))))</f>
        <v/>
      </c>
    </row>
    <row r="14" spans="1:18" ht="39.950000000000003" customHeight="1" x14ac:dyDescent="0.4">
      <c r="A14" s="14" t="s">
        <v>14</v>
      </c>
      <c r="B14" s="106" t="s">
        <v>15</v>
      </c>
      <c r="C14" s="106"/>
      <c r="D14" s="98"/>
      <c r="E14" s="15">
        <v>5</v>
      </c>
      <c r="F14" s="19"/>
      <c r="G14" s="20" t="s">
        <v>16</v>
      </c>
      <c r="H14" s="19"/>
      <c r="I14" s="20" t="s">
        <v>17</v>
      </c>
      <c r="J14" s="16"/>
      <c r="K14" s="20" t="s">
        <v>18</v>
      </c>
      <c r="L14" s="16"/>
      <c r="M14" s="107" t="s">
        <v>19</v>
      </c>
      <c r="N14" s="108"/>
      <c r="O14" s="109"/>
      <c r="P14" s="110"/>
      <c r="Q14" s="110"/>
      <c r="R14" s="17" t="str">
        <f t="shared" si="0"/>
        <v/>
      </c>
    </row>
    <row r="15" spans="1:18" ht="39.950000000000003" customHeight="1" x14ac:dyDescent="0.4">
      <c r="A15" s="14" t="s">
        <v>20</v>
      </c>
      <c r="B15" s="62" t="s">
        <v>21</v>
      </c>
      <c r="C15" s="62"/>
      <c r="D15" s="63"/>
      <c r="E15" s="15">
        <v>2</v>
      </c>
      <c r="F15" s="16"/>
      <c r="G15" s="18">
        <v>1</v>
      </c>
      <c r="H15" s="16"/>
      <c r="I15" s="18">
        <v>2</v>
      </c>
      <c r="J15" s="16"/>
      <c r="K15" s="18">
        <v>3</v>
      </c>
      <c r="L15" s="16"/>
      <c r="M15" s="111" t="s">
        <v>22</v>
      </c>
      <c r="N15" s="112"/>
      <c r="O15" s="113"/>
      <c r="P15" s="69"/>
      <c r="Q15" s="69"/>
      <c r="R15" s="17" t="str">
        <f t="shared" si="0"/>
        <v/>
      </c>
    </row>
    <row r="16" spans="1:18" ht="39.950000000000003" customHeight="1" x14ac:dyDescent="0.4">
      <c r="A16" s="14" t="s">
        <v>23</v>
      </c>
      <c r="B16" s="62" t="s">
        <v>24</v>
      </c>
      <c r="C16" s="62"/>
      <c r="D16" s="63"/>
      <c r="E16" s="15">
        <v>2</v>
      </c>
      <c r="F16" s="16"/>
      <c r="G16" s="18" t="s">
        <v>25</v>
      </c>
      <c r="H16" s="19"/>
      <c r="I16" s="21" t="s">
        <v>26</v>
      </c>
      <c r="J16" s="19"/>
      <c r="K16" s="21" t="s">
        <v>27</v>
      </c>
      <c r="L16" s="64"/>
      <c r="M16" s="81"/>
      <c r="N16" s="81"/>
      <c r="O16" s="82"/>
      <c r="P16" s="69"/>
      <c r="Q16" s="69"/>
      <c r="R16" s="17" t="str">
        <f t="shared" si="0"/>
        <v/>
      </c>
    </row>
    <row r="17" spans="1:18" ht="39.950000000000003" customHeight="1" x14ac:dyDescent="0.4">
      <c r="A17" s="100" t="s">
        <v>28</v>
      </c>
      <c r="B17" s="88" t="s">
        <v>29</v>
      </c>
      <c r="C17" s="89"/>
      <c r="D17" s="89"/>
      <c r="E17" s="15">
        <v>3</v>
      </c>
      <c r="F17" s="22"/>
      <c r="G17" s="21" t="s">
        <v>30</v>
      </c>
      <c r="H17" s="23"/>
      <c r="I17" s="24" t="s">
        <v>31</v>
      </c>
      <c r="J17" s="16"/>
      <c r="K17" s="24" t="s">
        <v>32</v>
      </c>
      <c r="L17" s="64"/>
      <c r="M17" s="81"/>
      <c r="N17" s="81"/>
      <c r="O17" s="82"/>
      <c r="P17" s="102"/>
      <c r="Q17" s="103"/>
      <c r="R17" s="17" t="str">
        <f t="shared" si="0"/>
        <v/>
      </c>
    </row>
    <row r="18" spans="1:18" ht="39.950000000000003" customHeight="1" x14ac:dyDescent="0.4">
      <c r="A18" s="94"/>
      <c r="B18" s="84"/>
      <c r="C18" s="101"/>
      <c r="D18" s="101"/>
      <c r="E18" s="25"/>
      <c r="F18" s="64"/>
      <c r="G18" s="65"/>
      <c r="H18" s="64"/>
      <c r="I18" s="65"/>
      <c r="J18" s="26"/>
      <c r="K18" s="27" t="s">
        <v>33</v>
      </c>
      <c r="L18" s="64"/>
      <c r="M18" s="81"/>
      <c r="N18" s="81"/>
      <c r="O18" s="82"/>
      <c r="P18" s="104" t="s">
        <v>34</v>
      </c>
      <c r="Q18" s="105"/>
      <c r="R18" s="17" t="str">
        <f>IF(J18&gt;=49,ROUNDDOWN(((J18-25)/24),0)*5+9,"")</f>
        <v/>
      </c>
    </row>
    <row r="19" spans="1:18" ht="39.950000000000003" customHeight="1" x14ac:dyDescent="0.4">
      <c r="A19" s="14" t="s">
        <v>35</v>
      </c>
      <c r="B19" s="62" t="s">
        <v>36</v>
      </c>
      <c r="C19" s="62"/>
      <c r="D19" s="63"/>
      <c r="E19" s="15">
        <v>2</v>
      </c>
      <c r="F19" s="16"/>
      <c r="G19" s="18" t="s">
        <v>37</v>
      </c>
      <c r="H19" s="16"/>
      <c r="I19" s="24" t="s">
        <v>38</v>
      </c>
      <c r="J19" s="66"/>
      <c r="K19" s="68"/>
      <c r="L19" s="16"/>
      <c r="M19" s="90" t="s">
        <v>39</v>
      </c>
      <c r="N19" s="91"/>
      <c r="O19" s="92"/>
      <c r="P19" s="69"/>
      <c r="Q19" s="69"/>
      <c r="R19" s="17" t="str">
        <f>IF(F19="○",$E19*$F$11,IF(H19="○",$E19*$I$11,IF(J19="○",$E19*$K$11,IF(L19="○",$E19*$M$11,""))))</f>
        <v/>
      </c>
    </row>
    <row r="20" spans="1:18" ht="39.950000000000003" customHeight="1" x14ac:dyDescent="0.4">
      <c r="A20" s="93" t="s">
        <v>40</v>
      </c>
      <c r="B20" s="95" t="s">
        <v>41</v>
      </c>
      <c r="C20" s="96"/>
      <c r="D20" s="96"/>
      <c r="E20" s="15">
        <v>2</v>
      </c>
      <c r="F20" s="64"/>
      <c r="G20" s="65"/>
      <c r="H20" s="16"/>
      <c r="I20" s="28" t="s">
        <v>42</v>
      </c>
      <c r="J20" s="66"/>
      <c r="K20" s="68"/>
      <c r="L20" s="97"/>
      <c r="M20" s="97"/>
      <c r="N20" s="97"/>
      <c r="O20" s="97"/>
      <c r="P20" s="69"/>
      <c r="Q20" s="69"/>
      <c r="R20" s="17" t="str">
        <f>IF(H20="○",$E20*$I$11,"")</f>
        <v/>
      </c>
    </row>
    <row r="21" spans="1:18" ht="39.950000000000003" customHeight="1" x14ac:dyDescent="0.4">
      <c r="A21" s="94"/>
      <c r="B21" s="98" t="s">
        <v>43</v>
      </c>
      <c r="C21" s="99"/>
      <c r="D21" s="99"/>
      <c r="E21" s="15">
        <v>5</v>
      </c>
      <c r="F21" s="66"/>
      <c r="G21" s="68"/>
      <c r="H21" s="16"/>
      <c r="I21" s="28" t="s">
        <v>44</v>
      </c>
      <c r="J21" s="16"/>
      <c r="K21" s="28" t="s">
        <v>45</v>
      </c>
      <c r="L21" s="97"/>
      <c r="M21" s="97"/>
      <c r="N21" s="97"/>
      <c r="O21" s="97"/>
      <c r="P21" s="69"/>
      <c r="Q21" s="69"/>
      <c r="R21" s="17" t="str">
        <f>IF(H21="○",$E21*$I$11,IF(J21="○",$E21*$K$11,""))</f>
        <v/>
      </c>
    </row>
    <row r="22" spans="1:18" ht="39.950000000000003" customHeight="1" x14ac:dyDescent="0.4">
      <c r="A22" s="14" t="s">
        <v>46</v>
      </c>
      <c r="B22" s="62" t="s">
        <v>47</v>
      </c>
      <c r="C22" s="62"/>
      <c r="D22" s="63"/>
      <c r="E22" s="15">
        <v>10</v>
      </c>
      <c r="F22" s="16"/>
      <c r="G22" s="21" t="s">
        <v>42</v>
      </c>
      <c r="H22" s="64"/>
      <c r="I22" s="82"/>
      <c r="J22" s="64"/>
      <c r="K22" s="65"/>
      <c r="L22" s="64"/>
      <c r="M22" s="76"/>
      <c r="N22" s="76"/>
      <c r="O22" s="65"/>
      <c r="P22" s="69"/>
      <c r="Q22" s="69"/>
      <c r="R22" s="17" t="str">
        <f t="shared" ref="R22:R27" si="1">IF(F22="○",$E22*$F$11,"")</f>
        <v/>
      </c>
    </row>
    <row r="23" spans="1:18" ht="39.950000000000003" customHeight="1" x14ac:dyDescent="0.4">
      <c r="A23" s="14" t="s">
        <v>48</v>
      </c>
      <c r="B23" s="62" t="s">
        <v>98</v>
      </c>
      <c r="C23" s="62"/>
      <c r="D23" s="63"/>
      <c r="E23" s="15">
        <v>2</v>
      </c>
      <c r="F23" s="16"/>
      <c r="G23" s="29" t="s">
        <v>42</v>
      </c>
      <c r="H23" s="64"/>
      <c r="I23" s="82"/>
      <c r="J23" s="64"/>
      <c r="K23" s="65"/>
      <c r="L23" s="64"/>
      <c r="M23" s="76"/>
      <c r="N23" s="76"/>
      <c r="O23" s="65"/>
      <c r="P23" s="69"/>
      <c r="Q23" s="69"/>
      <c r="R23" s="17" t="str">
        <f t="shared" si="1"/>
        <v/>
      </c>
    </row>
    <row r="24" spans="1:18" ht="39.950000000000003" customHeight="1" x14ac:dyDescent="0.4">
      <c r="A24" s="30" t="s">
        <v>49</v>
      </c>
      <c r="B24" s="63" t="s">
        <v>50</v>
      </c>
      <c r="C24" s="77"/>
      <c r="D24" s="77"/>
      <c r="E24" s="15">
        <v>6</v>
      </c>
      <c r="F24" s="16"/>
      <c r="G24" s="31" t="s">
        <v>42</v>
      </c>
      <c r="H24" s="64"/>
      <c r="I24" s="82"/>
      <c r="J24" s="64"/>
      <c r="K24" s="65"/>
      <c r="L24" s="64"/>
      <c r="M24" s="76"/>
      <c r="N24" s="76"/>
      <c r="O24" s="65"/>
      <c r="P24" s="78"/>
      <c r="Q24" s="79"/>
      <c r="R24" s="17" t="str">
        <f t="shared" si="1"/>
        <v/>
      </c>
    </row>
    <row r="25" spans="1:18" ht="39.950000000000003" customHeight="1" x14ac:dyDescent="0.4">
      <c r="A25" s="85" t="s">
        <v>51</v>
      </c>
      <c r="B25" s="88" t="s">
        <v>52</v>
      </c>
      <c r="C25" s="89"/>
      <c r="D25" s="89"/>
      <c r="E25" s="15">
        <v>15</v>
      </c>
      <c r="F25" s="16"/>
      <c r="G25" s="31" t="s">
        <v>42</v>
      </c>
      <c r="H25" s="64"/>
      <c r="I25" s="65"/>
      <c r="J25" s="64"/>
      <c r="K25" s="65"/>
      <c r="L25" s="64"/>
      <c r="M25" s="76"/>
      <c r="N25" s="76"/>
      <c r="O25" s="65"/>
      <c r="P25" s="78"/>
      <c r="Q25" s="79"/>
      <c r="R25" s="17" t="str">
        <f t="shared" si="1"/>
        <v/>
      </c>
    </row>
    <row r="26" spans="1:18" ht="39.950000000000003" customHeight="1" x14ac:dyDescent="0.4">
      <c r="A26" s="86"/>
      <c r="B26" s="32"/>
      <c r="C26" s="63" t="s">
        <v>53</v>
      </c>
      <c r="D26" s="77"/>
      <c r="E26" s="15">
        <v>5</v>
      </c>
      <c r="F26" s="16"/>
      <c r="G26" s="31" t="s">
        <v>42</v>
      </c>
      <c r="H26" s="64"/>
      <c r="I26" s="65"/>
      <c r="J26" s="64"/>
      <c r="K26" s="65"/>
      <c r="L26" s="64"/>
      <c r="M26" s="76"/>
      <c r="N26" s="76"/>
      <c r="O26" s="65"/>
      <c r="P26" s="78"/>
      <c r="Q26" s="79"/>
      <c r="R26" s="17" t="str">
        <f t="shared" si="1"/>
        <v/>
      </c>
    </row>
    <row r="27" spans="1:18" ht="39.950000000000003" customHeight="1" x14ac:dyDescent="0.4">
      <c r="A27" s="87"/>
      <c r="B27" s="33"/>
      <c r="C27" s="63" t="s">
        <v>54</v>
      </c>
      <c r="D27" s="77"/>
      <c r="E27" s="15">
        <v>10</v>
      </c>
      <c r="F27" s="16"/>
      <c r="G27" s="31" t="s">
        <v>42</v>
      </c>
      <c r="H27" s="64"/>
      <c r="I27" s="65"/>
      <c r="J27" s="64"/>
      <c r="K27" s="65"/>
      <c r="L27" s="80"/>
      <c r="M27" s="81"/>
      <c r="N27" s="81"/>
      <c r="O27" s="82"/>
      <c r="P27" s="78"/>
      <c r="Q27" s="79"/>
      <c r="R27" s="17" t="str">
        <f t="shared" si="1"/>
        <v/>
      </c>
    </row>
    <row r="28" spans="1:18" ht="39.950000000000003" customHeight="1" x14ac:dyDescent="0.4">
      <c r="A28" s="34" t="s">
        <v>55</v>
      </c>
      <c r="B28" s="63" t="s">
        <v>56</v>
      </c>
      <c r="C28" s="77"/>
      <c r="D28" s="77"/>
      <c r="E28" s="15">
        <v>2</v>
      </c>
      <c r="F28" s="16"/>
      <c r="G28" s="31" t="s">
        <v>57</v>
      </c>
      <c r="H28" s="16"/>
      <c r="I28" s="17" t="s">
        <v>58</v>
      </c>
      <c r="J28" s="16"/>
      <c r="K28" s="17" t="s">
        <v>59</v>
      </c>
      <c r="L28" s="80"/>
      <c r="M28" s="81"/>
      <c r="N28" s="81"/>
      <c r="O28" s="82"/>
      <c r="P28" s="78"/>
      <c r="Q28" s="79"/>
      <c r="R28" s="17" t="str">
        <f>IF(F28="○",$E28*$F$11,IF(H28="○",$E28*$I$11,IF(J28="○",$E28*$K$11,"")))</f>
        <v/>
      </c>
    </row>
    <row r="29" spans="1:18" ht="39.950000000000003" customHeight="1" x14ac:dyDescent="0.4">
      <c r="A29" s="14" t="s">
        <v>60</v>
      </c>
      <c r="B29" s="83" t="s">
        <v>61</v>
      </c>
      <c r="C29" s="83"/>
      <c r="D29" s="84"/>
      <c r="E29" s="15">
        <v>4</v>
      </c>
      <c r="F29" s="64"/>
      <c r="G29" s="68"/>
      <c r="H29" s="64"/>
      <c r="I29" s="65"/>
      <c r="J29" s="16"/>
      <c r="K29" s="35" t="s">
        <v>62</v>
      </c>
      <c r="L29" s="80"/>
      <c r="M29" s="81"/>
      <c r="N29" s="81"/>
      <c r="O29" s="82"/>
      <c r="P29" s="79"/>
      <c r="Q29" s="69"/>
      <c r="R29" s="17" t="str">
        <f t="shared" ref="R29" si="2">IF(F29="○",$E29*$F$10,IF(H29="○",$E29*$I$10,IF(J29="○",$E29*$K$10,IF(L29="○",$E29*$M$10,""))))</f>
        <v/>
      </c>
    </row>
    <row r="30" spans="1:18" ht="39.950000000000003" customHeight="1" x14ac:dyDescent="0.4">
      <c r="A30" s="14" t="s">
        <v>63</v>
      </c>
      <c r="B30" s="63" t="s">
        <v>64</v>
      </c>
      <c r="C30" s="77"/>
      <c r="D30" s="77"/>
      <c r="E30" s="15">
        <v>20</v>
      </c>
      <c r="F30" s="16"/>
      <c r="G30" s="36" t="s">
        <v>65</v>
      </c>
      <c r="H30" s="64"/>
      <c r="I30" s="65"/>
      <c r="J30" s="64"/>
      <c r="K30" s="65"/>
      <c r="L30" s="64"/>
      <c r="M30" s="76"/>
      <c r="N30" s="76"/>
      <c r="O30" s="65"/>
      <c r="P30" s="78"/>
      <c r="Q30" s="79"/>
      <c r="R30" s="17" t="str">
        <f>IF(F30="○",$E30*$F$11,"")</f>
        <v/>
      </c>
    </row>
    <row r="31" spans="1:18" ht="39.950000000000003" customHeight="1" x14ac:dyDescent="0.4">
      <c r="A31" s="14" t="s">
        <v>66</v>
      </c>
      <c r="B31" s="63" t="s">
        <v>67</v>
      </c>
      <c r="C31" s="77"/>
      <c r="D31" s="77"/>
      <c r="E31" s="15">
        <v>2</v>
      </c>
      <c r="F31" s="16"/>
      <c r="G31" s="36" t="s">
        <v>65</v>
      </c>
      <c r="H31" s="64"/>
      <c r="I31" s="65"/>
      <c r="J31" s="64"/>
      <c r="K31" s="65"/>
      <c r="L31" s="64"/>
      <c r="M31" s="76"/>
      <c r="N31" s="76"/>
      <c r="O31" s="65"/>
      <c r="P31" s="78"/>
      <c r="Q31" s="79"/>
      <c r="R31" s="17" t="str">
        <f>IF(F31="○",$E31*$F$11,"")</f>
        <v/>
      </c>
    </row>
    <row r="32" spans="1:18" ht="39.950000000000003" customHeight="1" x14ac:dyDescent="0.4">
      <c r="A32" s="14" t="s">
        <v>68</v>
      </c>
      <c r="B32" s="62" t="s">
        <v>69</v>
      </c>
      <c r="C32" s="62"/>
      <c r="D32" s="63"/>
      <c r="E32" s="15">
        <v>1</v>
      </c>
      <c r="F32" s="16"/>
      <c r="G32" s="18" t="s">
        <v>65</v>
      </c>
      <c r="H32" s="64"/>
      <c r="I32" s="65"/>
      <c r="J32" s="64"/>
      <c r="K32" s="65"/>
      <c r="L32" s="66"/>
      <c r="M32" s="67"/>
      <c r="N32" s="67"/>
      <c r="O32" s="68"/>
      <c r="P32" s="69"/>
      <c r="Q32" s="69"/>
      <c r="R32" s="17" t="str">
        <f>IF(F32="○",$E32*$F$11,"")</f>
        <v/>
      </c>
    </row>
    <row r="33" spans="1:18" ht="39.950000000000003" customHeight="1" x14ac:dyDescent="0.4">
      <c r="A33" s="14" t="s">
        <v>70</v>
      </c>
      <c r="B33" s="62" t="s">
        <v>71</v>
      </c>
      <c r="C33" s="62"/>
      <c r="D33" s="63"/>
      <c r="E33" s="37"/>
      <c r="F33" s="26"/>
      <c r="G33" s="18" t="s">
        <v>72</v>
      </c>
      <c r="H33" s="26"/>
      <c r="I33" s="18" t="s">
        <v>73</v>
      </c>
      <c r="J33" s="26"/>
      <c r="K33" s="38" t="s">
        <v>74</v>
      </c>
      <c r="L33" s="64"/>
      <c r="M33" s="76"/>
      <c r="N33" s="76"/>
      <c r="O33" s="65"/>
      <c r="P33" s="69"/>
      <c r="Q33" s="69"/>
      <c r="R33" s="17" t="str">
        <f>IF((F33*F11+H33*I11+J33*K11)=0,"",(F33*F11+H33*I11+J33*K11))</f>
        <v/>
      </c>
    </row>
    <row r="34" spans="1:18" ht="39.950000000000003" customHeight="1" x14ac:dyDescent="0.4">
      <c r="A34" s="14" t="s">
        <v>75</v>
      </c>
      <c r="B34" s="62" t="s">
        <v>76</v>
      </c>
      <c r="C34" s="62"/>
      <c r="D34" s="63"/>
      <c r="E34" s="37"/>
      <c r="F34" s="64"/>
      <c r="G34" s="65"/>
      <c r="H34" s="64"/>
      <c r="I34" s="65"/>
      <c r="J34" s="26"/>
      <c r="K34" s="39" t="s">
        <v>77</v>
      </c>
      <c r="L34" s="64"/>
      <c r="M34" s="76"/>
      <c r="N34" s="76"/>
      <c r="O34" s="65"/>
      <c r="P34" s="69"/>
      <c r="Q34" s="69"/>
      <c r="R34" s="17" t="str">
        <f>IF((J34*K11)=0,"",(J34*K11))</f>
        <v/>
      </c>
    </row>
    <row r="35" spans="1:18" ht="39.950000000000003" customHeight="1" x14ac:dyDescent="0.4">
      <c r="A35" s="14" t="s">
        <v>78</v>
      </c>
      <c r="B35" s="62" t="s">
        <v>79</v>
      </c>
      <c r="C35" s="62"/>
      <c r="D35" s="63"/>
      <c r="E35" s="37"/>
      <c r="F35" s="26"/>
      <c r="G35" s="18" t="s">
        <v>80</v>
      </c>
      <c r="H35" s="64"/>
      <c r="I35" s="65"/>
      <c r="J35" s="64"/>
      <c r="K35" s="65"/>
      <c r="L35" s="66"/>
      <c r="M35" s="67"/>
      <c r="N35" s="67"/>
      <c r="O35" s="68"/>
      <c r="P35" s="69"/>
      <c r="Q35" s="69"/>
      <c r="R35" s="17" t="str">
        <f>IF((F35*F11)=0,"",(F35*F11))</f>
        <v/>
      </c>
    </row>
    <row r="36" spans="1:18" ht="39.950000000000003" customHeight="1" x14ac:dyDescent="0.4">
      <c r="A36" s="14" t="s">
        <v>81</v>
      </c>
      <c r="B36" s="62" t="s">
        <v>82</v>
      </c>
      <c r="C36" s="62"/>
      <c r="D36" s="63"/>
      <c r="E36" s="15">
        <v>20</v>
      </c>
      <c r="F36" s="16"/>
      <c r="G36" s="18" t="s">
        <v>65</v>
      </c>
      <c r="H36" s="64"/>
      <c r="I36" s="65"/>
      <c r="J36" s="64"/>
      <c r="K36" s="65"/>
      <c r="L36" s="66"/>
      <c r="M36" s="67"/>
      <c r="N36" s="67"/>
      <c r="O36" s="68"/>
      <c r="P36" s="69"/>
      <c r="Q36" s="69"/>
      <c r="R36" s="17" t="str">
        <f>IF(F36="○",$E36*$F$11,"")</f>
        <v/>
      </c>
    </row>
    <row r="37" spans="1:18" ht="39.950000000000003" customHeight="1" thickBot="1" x14ac:dyDescent="0.45">
      <c r="A37" s="40" t="s">
        <v>83</v>
      </c>
      <c r="B37" s="70" t="s">
        <v>84</v>
      </c>
      <c r="C37" s="70"/>
      <c r="D37" s="71"/>
      <c r="E37" s="41"/>
      <c r="F37" s="42"/>
      <c r="G37" s="43" t="s">
        <v>85</v>
      </c>
      <c r="H37" s="72"/>
      <c r="I37" s="73"/>
      <c r="J37" s="72"/>
      <c r="K37" s="73"/>
      <c r="L37" s="74"/>
      <c r="M37" s="74"/>
      <c r="N37" s="74"/>
      <c r="O37" s="74"/>
      <c r="P37" s="75"/>
      <c r="Q37" s="75"/>
      <c r="R37" s="44" t="str">
        <f>IF(F37="○",$E37*$F$11,"")</f>
        <v/>
      </c>
    </row>
    <row r="38" spans="1:18" ht="39.950000000000003" customHeight="1" thickTop="1" x14ac:dyDescent="0.4">
      <c r="A38" s="56" t="s">
        <v>90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8"/>
      <c r="R38" s="45" t="str">
        <f>IF(SUM(R12:R37)=0,"",SUM(R12:R37))</f>
        <v/>
      </c>
    </row>
    <row r="39" spans="1:18" ht="20.100000000000001" customHeight="1" x14ac:dyDescent="0.4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2"/>
      <c r="P39" s="2"/>
      <c r="Q39" s="3"/>
      <c r="R39" s="2"/>
    </row>
  </sheetData>
  <mergeCells count="130">
    <mergeCell ref="B11:D11"/>
    <mergeCell ref="F11:G11"/>
    <mergeCell ref="M11:O11"/>
    <mergeCell ref="P11:Q11"/>
    <mergeCell ref="B12:D12"/>
    <mergeCell ref="F12:G12"/>
    <mergeCell ref="L12:O12"/>
    <mergeCell ref="P12:Q12"/>
    <mergeCell ref="A2:R2"/>
    <mergeCell ref="F10:G10"/>
    <mergeCell ref="H10:I10"/>
    <mergeCell ref="J10:K10"/>
    <mergeCell ref="L10:O10"/>
    <mergeCell ref="P9:Q10"/>
    <mergeCell ref="R9:R10"/>
    <mergeCell ref="E9:E10"/>
    <mergeCell ref="A9:D10"/>
    <mergeCell ref="B14:D14"/>
    <mergeCell ref="M14:O14"/>
    <mergeCell ref="P14:Q14"/>
    <mergeCell ref="B15:D15"/>
    <mergeCell ref="M15:O15"/>
    <mergeCell ref="P15:Q15"/>
    <mergeCell ref="B13:D13"/>
    <mergeCell ref="M13:O13"/>
    <mergeCell ref="P13:Q13"/>
    <mergeCell ref="B16:D16"/>
    <mergeCell ref="L16:O16"/>
    <mergeCell ref="P16:Q16"/>
    <mergeCell ref="A17:A18"/>
    <mergeCell ref="B17:D18"/>
    <mergeCell ref="L17:O17"/>
    <mergeCell ref="P17:Q17"/>
    <mergeCell ref="F18:G18"/>
    <mergeCell ref="H18:I18"/>
    <mergeCell ref="L18:O18"/>
    <mergeCell ref="P18:Q18"/>
    <mergeCell ref="B19:D19"/>
    <mergeCell ref="J19:K19"/>
    <mergeCell ref="M19:O19"/>
    <mergeCell ref="P19:Q19"/>
    <mergeCell ref="A20:A21"/>
    <mergeCell ref="B20:D20"/>
    <mergeCell ref="F20:G20"/>
    <mergeCell ref="J20:K20"/>
    <mergeCell ref="L20:O20"/>
    <mergeCell ref="P20:Q20"/>
    <mergeCell ref="B21:D21"/>
    <mergeCell ref="F21:G21"/>
    <mergeCell ref="L21:O21"/>
    <mergeCell ref="P21:Q21"/>
    <mergeCell ref="B22:D22"/>
    <mergeCell ref="H22:I22"/>
    <mergeCell ref="J22:K22"/>
    <mergeCell ref="L22:O22"/>
    <mergeCell ref="P22:Q22"/>
    <mergeCell ref="B23:D23"/>
    <mergeCell ref="H23:I23"/>
    <mergeCell ref="J23:K23"/>
    <mergeCell ref="L23:O23"/>
    <mergeCell ref="P23:Q23"/>
    <mergeCell ref="B24:D24"/>
    <mergeCell ref="H24:I24"/>
    <mergeCell ref="J24:K24"/>
    <mergeCell ref="L24:O24"/>
    <mergeCell ref="P24:Q24"/>
    <mergeCell ref="A25:A27"/>
    <mergeCell ref="B25:D25"/>
    <mergeCell ref="H25:I25"/>
    <mergeCell ref="J25:K25"/>
    <mergeCell ref="L25:O25"/>
    <mergeCell ref="P25:Q25"/>
    <mergeCell ref="C26:D26"/>
    <mergeCell ref="H26:I26"/>
    <mergeCell ref="J26:K26"/>
    <mergeCell ref="L26:O26"/>
    <mergeCell ref="B28:D28"/>
    <mergeCell ref="L28:O28"/>
    <mergeCell ref="P28:Q28"/>
    <mergeCell ref="B29:D29"/>
    <mergeCell ref="F29:G29"/>
    <mergeCell ref="H29:I29"/>
    <mergeCell ref="L29:O29"/>
    <mergeCell ref="P29:Q29"/>
    <mergeCell ref="P26:Q26"/>
    <mergeCell ref="C27:D27"/>
    <mergeCell ref="H27:I27"/>
    <mergeCell ref="J27:K27"/>
    <mergeCell ref="L27:O27"/>
    <mergeCell ref="P27:Q27"/>
    <mergeCell ref="J32:K32"/>
    <mergeCell ref="L32:O32"/>
    <mergeCell ref="P32:Q32"/>
    <mergeCell ref="B33:D33"/>
    <mergeCell ref="L33:O33"/>
    <mergeCell ref="P33:Q33"/>
    <mergeCell ref="B30:D30"/>
    <mergeCell ref="H30:I30"/>
    <mergeCell ref="J30:K30"/>
    <mergeCell ref="L30:O30"/>
    <mergeCell ref="P30:Q30"/>
    <mergeCell ref="B31:D31"/>
    <mergeCell ref="H31:I31"/>
    <mergeCell ref="J31:K31"/>
    <mergeCell ref="L31:O31"/>
    <mergeCell ref="P31:Q31"/>
    <mergeCell ref="A38:Q38"/>
    <mergeCell ref="F9:O9"/>
    <mergeCell ref="B36:D36"/>
    <mergeCell ref="H36:I36"/>
    <mergeCell ref="J36:K36"/>
    <mergeCell ref="L36:O36"/>
    <mergeCell ref="P36:Q36"/>
    <mergeCell ref="B37:D37"/>
    <mergeCell ref="H37:I37"/>
    <mergeCell ref="J37:K37"/>
    <mergeCell ref="L37:O37"/>
    <mergeCell ref="P37:Q37"/>
    <mergeCell ref="B34:D34"/>
    <mergeCell ref="F34:G34"/>
    <mergeCell ref="H34:I34"/>
    <mergeCell ref="L34:O34"/>
    <mergeCell ref="P34:Q34"/>
    <mergeCell ref="B35:D35"/>
    <mergeCell ref="H35:I35"/>
    <mergeCell ref="J35:K35"/>
    <mergeCell ref="L35:O35"/>
    <mergeCell ref="P35:Q35"/>
    <mergeCell ref="B32:D32"/>
    <mergeCell ref="H32:I32"/>
  </mergeCells>
  <phoneticPr fontId="2"/>
  <dataValidations count="1">
    <dataValidation type="list" allowBlank="1" showInputMessage="1" showErrorMessage="1" sqref="F22:F28 J21 J28:J29 L13:L15 H19:H21 F19 H28 F30:F32 L19 F13:F17 F36:F37 J12:J17 H12:H17" xr:uid="{E973D344-677D-4A39-951C-6E818859C52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IRB後修正案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大﨑　美穂</dc:creator>
  <cp:lastModifiedBy>大﨑　美穂</cp:lastModifiedBy>
  <cp:lastPrinted>2021-10-07T06:27:34Z</cp:lastPrinted>
  <dcterms:created xsi:type="dcterms:W3CDTF">2021-09-09T02:35:17Z</dcterms:created>
  <dcterms:modified xsi:type="dcterms:W3CDTF">2021-10-11T07:10:30Z</dcterms:modified>
</cp:coreProperties>
</file>